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up Costs" sheetId="1" state="visible" r:id="rId1"/>
    <sheet name="Assumptions" sheetId="2" state="visible" r:id="rId2"/>
    <sheet name="Revenue Forecast" sheetId="3" state="visible" r:id="rId3"/>
    <sheet name="Break-Even" sheetId="4" state="visible" r:id="rId4"/>
  </sheets>
  <definedNames>
    <definedName name="_xlnm.Print_Area" localSheetId="0">'Startup Costs'!$A$1:$B$19</definedName>
    <definedName name="_xlnm.Print_Area" localSheetId="1">'Assumptions'!$A$1:$D$19</definedName>
    <definedName name="_xlnm.Print_Area" localSheetId="2">'Revenue Forecast'!$A$1:$H$52</definedName>
    <definedName name="_xlnm.Print_Area" localSheetId="3">'Break-Even'!$A$1:$C$29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9AA4B2"/>
      <sz val="9"/>
    </font>
    <font>
      <name val="Arial"/>
      <b val="1"/>
      <color rgb="00FDBA0D"/>
      <sz val="10"/>
    </font>
    <font>
      <name val="Arial"/>
      <color rgb="00E8EBF0"/>
      <sz val="10"/>
    </font>
    <font>
      <name val="Arial"/>
      <b val="1"/>
      <color rgb="002A1E00"/>
      <sz val="10"/>
    </font>
    <font>
      <name val="Arial"/>
      <i val="1"/>
      <color rgb="00FCD34D"/>
      <sz val="9"/>
    </font>
    <font>
      <name val="Arial"/>
      <b val="1"/>
      <color rgb="00FCD34D"/>
      <sz val="9"/>
    </font>
    <font>
      <name val="Arial"/>
      <b val="1"/>
      <color rgb="009AA4B2"/>
      <sz val="9"/>
    </font>
    <font>
      <name val="Arial"/>
      <b val="1"/>
      <color rgb="000A0C10"/>
      <sz val="10"/>
    </font>
    <font>
      <name val="Arial"/>
      <color rgb="00FCD34D"/>
      <sz val="9"/>
    </font>
  </fonts>
  <fills count="7">
    <fill>
      <patternFill/>
    </fill>
    <fill>
      <patternFill patternType="gray125"/>
    </fill>
    <fill>
      <patternFill patternType="solid">
        <fgColor rgb="000A0C10"/>
      </patternFill>
    </fill>
    <fill>
      <patternFill patternType="solid">
        <fgColor rgb="0012161F"/>
      </patternFill>
    </fill>
    <fill>
      <patternFill patternType="solid">
        <fgColor rgb="00FFD24A"/>
      </patternFill>
    </fill>
    <fill>
      <patternFill patternType="solid">
        <fgColor rgb="00171C27"/>
      </patternFill>
    </fill>
    <fill>
      <patternFill patternType="solid">
        <fgColor rgb="00FDBA0D"/>
      </patternFill>
    </fill>
  </fills>
  <borders count="4">
    <border>
      <left/>
      <right/>
      <top/>
      <bottom/>
      <diagonal/>
    </border>
    <border>
      <bottom style="medium">
        <color rgb="00FDBA0D"/>
      </bottom>
    </border>
    <border>
      <left style="thin">
        <color rgb="00242C39"/>
      </left>
      <right style="thin">
        <color rgb="00242C39"/>
      </right>
      <top style="thin">
        <color rgb="00242C39"/>
      </top>
      <bottom style="thin">
        <color rgb="00242C39"/>
      </bottom>
    </border>
    <border>
      <left style="thin">
        <color rgb="00C8930A"/>
      </left>
      <right style="thin">
        <color rgb="00C8930A"/>
      </right>
      <top style="thin">
        <color rgb="00C8930A"/>
      </top>
      <bottom style="thin">
        <color rgb="00C8930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164" fontId="5" fillId="4" borderId="3" applyAlignment="1" pivotButton="0" quotePrefix="0" xfId="0">
      <alignment horizontal="right"/>
    </xf>
    <xf numFmtId="0" fontId="3" fillId="5" borderId="2" applyAlignment="1" pivotButton="0" quotePrefix="0" xfId="0">
      <alignment horizontal="left" vertical="center"/>
    </xf>
    <xf numFmtId="164" fontId="3" fillId="5" borderId="2" applyAlignment="1" pivotButton="0" quotePrefix="0" xfId="0">
      <alignment horizontal="right"/>
    </xf>
    <xf numFmtId="0" fontId="6" fillId="2" borderId="0" applyAlignment="1" pivotButton="0" quotePrefix="0" xfId="0">
      <alignment horizontal="left" vertical="center" wrapText="1" indent="1"/>
    </xf>
    <xf numFmtId="0" fontId="6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right" vertical="center"/>
    </xf>
    <xf numFmtId="0" fontId="7" fillId="2" borderId="2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top" wrapText="1"/>
    </xf>
    <xf numFmtId="1" fontId="5" fillId="4" borderId="3" applyAlignment="1" pivotButton="0" quotePrefix="0" xfId="0">
      <alignment horizontal="right"/>
    </xf>
    <xf numFmtId="9" fontId="5" fillId="4" borderId="3" applyAlignment="1" pivotButton="0" quotePrefix="0" xfId="0">
      <alignment horizontal="right"/>
    </xf>
    <xf numFmtId="164" fontId="4" fillId="2" borderId="2" applyAlignment="1" pivotButton="0" quotePrefix="0" xfId="0">
      <alignment horizontal="right"/>
    </xf>
    <xf numFmtId="0" fontId="8" fillId="2" borderId="2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top" wrapText="1"/>
    </xf>
    <xf numFmtId="0" fontId="9" fillId="6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horizontal="left" vertical="top" wrapText="1"/>
    </xf>
    <xf numFmtId="1" fontId="4" fillId="2" borderId="2" applyAlignment="1" pivotButton="0" quotePrefix="0" xfId="0">
      <alignment horizontal="right"/>
    </xf>
    <xf numFmtId="0" fontId="2" fillId="2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100" b="1">
                <a:solidFill>
                  <a:srgbClr val="FFFFFF"/>
                </a:solidFill>
              </a:defRPr>
            </a:pPr>
            <a:r>
              <a:rPr sz="1100" b="1">
                <a:solidFill>
                  <a:srgbClr val="FFFFFF"/>
                </a:solidFill>
              </a:rPr>
              <a:t>Revenue vs operating profit</a:t>
            </a:r>
          </a:p>
          <a:p>
            <a:pPr>
              <a:defRPr sz="850" b="0" i="1">
                <a:solidFill>
                  <a:srgbClr val="9AA4B2"/>
                </a:solidFill>
              </a:defRPr>
            </a:pPr>
            <a:r>
              <a:rPr sz="850" b="0" i="1">
                <a:solidFill>
                  <a:srgbClr val="9AA4B2"/>
                </a:solidFill>
              </a:rPr>
              <a:t>Monthly revenue and profit after all costs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'Revenue Forecast'!D3</f>
            </strRef>
          </tx>
          <spPr>
            <a:ln w="26000">
              <a:solidFill>
                <a:srgbClr val="FDBA0D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'Revenue Forecast'!$A$4:$A$15</f>
            </numRef>
          </cat>
          <val>
            <numRef>
              <f>'Revenue Forecast'!$D$4:$D$15</f>
            </numRef>
          </val>
          <smooth val="0"/>
        </ser>
        <ser>
          <idx val="1"/>
          <order val="1"/>
          <tx>
            <strRef>
              <f>'Revenue Forecast'!G3</f>
            </strRef>
          </tx>
          <spPr>
            <a:ln w="26000">
              <a:solidFill>
                <a:srgbClr val="34D399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'Revenue Forecast'!$A$4:$A$15</f>
            </numRef>
          </cat>
          <val>
            <numRef>
              <f>'Revenue Forecast'!$G$4:$G$15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tickLblPos val="low"/>
        <spPr>
          <a:ln>
            <a:solidFill>
              <a:srgbClr val="3A4350"/>
            </a:solidFill>
            <a:prstDash val="solid"/>
          </a:ln>
        </spPr>
        <txPr>
          <a:bodyPr/>
          <a:p>
            <a:pPr>
              <a:defRPr sz="900">
                <a:solidFill>
                  <a:srgbClr val="9AA4B2"/>
                </a:solidFill>
              </a:defRPr>
            </a:pPr>
            <a:r>
              <a:t/>
            </a:r>
            <a:endParaRPr sz="900">
              <a:solidFill>
                <a:srgbClr val="9AA4B2"/>
              </a:solidFill>
            </a:endParaRPr>
          </a:p>
        </txPr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>
              <a:solidFill>
                <a:srgbClr val="232B38"/>
              </a:solidFill>
              <a:prstDash val="solid"/>
            </a:ln>
          </spPr>
        </majorGridlines>
        <majorTickMark val="none"/>
        <minorTickMark val="none"/>
        <spPr>
          <a:ln>
            <a:solidFill>
              <a:srgbClr val="3A4350"/>
            </a:solidFill>
            <a:prstDash val="solid"/>
          </a:ln>
        </spPr>
        <txPr>
          <a:bodyPr/>
          <a:p>
            <a:pPr>
              <a:defRPr sz="900">
                <a:solidFill>
                  <a:srgbClr val="9AA4B2"/>
                </a:solidFill>
              </a:defRPr>
            </a:pPr>
            <a:r>
              <a:t/>
            </a:r>
            <a:endParaRPr sz="900">
              <a:solidFill>
                <a:srgbClr val="9AA4B2"/>
              </a:solidFill>
            </a:endParaRPr>
          </a:p>
        </txPr>
        <crossAx val="10"/>
      </valAx>
    </plotArea>
    <legend>
      <legendPos val="b"/>
      <overlay val="0"/>
      <txPr>
        <a:bodyPr/>
        <a:p>
          <a:pPr>
            <a:defRPr sz="900">
              <a:solidFill>
                <a:srgbClr val="9AA4B2"/>
              </a:solidFill>
            </a:defRPr>
          </a:pPr>
          <a:r>
            <a:t/>
          </a:r>
          <a:endParaRPr sz="900">
            <a:solidFill>
              <a:srgbClr val="9AA4B2"/>
            </a:solidFill>
          </a:endParaRPr>
        </a:p>
      </txPr>
    </legend>
    <plotVisOnly val="1"/>
    <dispBlanksAs val="gap"/>
  </chart>
  <spPr>
    <a:solidFill>
      <a:srgbClr val="10141C"/>
    </a:solidFill>
    <a:ln>
      <a:solidFill>
        <a:srgbClr val="242C39"/>
      </a:solidFill>
      <a:prstDash val="solid"/>
    </a:ln>
  </spPr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100" b="1">
                <a:solidFill>
                  <a:srgbClr val="FFFFFF"/>
                </a:solidFill>
              </a:defRPr>
            </a:pPr>
            <a:r>
              <a:rPr sz="1100" b="1">
                <a:solidFill>
                  <a:srgbClr val="FFFFFF"/>
                </a:solidFill>
              </a:rPr>
              <a:t>Cumulative cash position</a:t>
            </a:r>
          </a:p>
          <a:p>
            <a:pPr>
              <a:defRPr sz="850" b="0" i="1">
                <a:solidFill>
                  <a:srgbClr val="9AA4B2"/>
                </a:solidFill>
              </a:defRPr>
            </a:pPr>
            <a:r>
              <a:rPr sz="850" b="0" i="1">
                <a:solidFill>
                  <a:srgbClr val="9AA4B2"/>
                </a:solidFill>
              </a:rPr>
              <a:t>Running cash incl. the upfront startup outlay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'Revenue Forecast'!H3</f>
            </strRef>
          </tx>
          <spPr>
            <a:ln w="26000">
              <a:solidFill>
                <a:srgbClr val="60A5FA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'Revenue Forecast'!$A$4:$A$15</f>
            </numRef>
          </cat>
          <val>
            <numRef>
              <f>'Revenue Forecast'!$H$4:$H$15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tickLblPos val="low"/>
        <spPr>
          <a:ln>
            <a:solidFill>
              <a:srgbClr val="3A4350"/>
            </a:solidFill>
            <a:prstDash val="solid"/>
          </a:ln>
        </spPr>
        <txPr>
          <a:bodyPr/>
          <a:p>
            <a:pPr>
              <a:defRPr sz="900">
                <a:solidFill>
                  <a:srgbClr val="9AA4B2"/>
                </a:solidFill>
              </a:defRPr>
            </a:pPr>
            <a:r>
              <a:t/>
            </a:r>
            <a:endParaRPr sz="900">
              <a:solidFill>
                <a:srgbClr val="9AA4B2"/>
              </a:solidFill>
            </a:endParaRPr>
          </a:p>
        </txPr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>
              <a:solidFill>
                <a:srgbClr val="232B38"/>
              </a:solidFill>
              <a:prstDash val="solid"/>
            </a:ln>
          </spPr>
        </majorGridlines>
        <majorTickMark val="none"/>
        <minorTickMark val="none"/>
        <spPr>
          <a:ln>
            <a:solidFill>
              <a:srgbClr val="3A4350"/>
            </a:solidFill>
            <a:prstDash val="solid"/>
          </a:ln>
        </spPr>
        <txPr>
          <a:bodyPr/>
          <a:p>
            <a:pPr>
              <a:defRPr sz="900">
                <a:solidFill>
                  <a:srgbClr val="9AA4B2"/>
                </a:solidFill>
              </a:defRPr>
            </a:pPr>
            <a:r>
              <a:t/>
            </a:r>
            <a:endParaRPr sz="900">
              <a:solidFill>
                <a:srgbClr val="9AA4B2"/>
              </a:solidFill>
            </a:endParaRPr>
          </a:p>
        </txPr>
        <crossAx val="10"/>
      </valAx>
    </plotArea>
    <plotVisOnly val="1"/>
    <dispBlanksAs val="gap"/>
  </chart>
  <spPr>
    <a:solidFill>
      <a:srgbClr val="10141C"/>
    </a:solidFill>
    <a:ln>
      <a:solidFill>
        <a:srgbClr val="242C39"/>
      </a:solidFill>
      <a:prstDash val="solid"/>
    </a:ln>
  </spPr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100" b="1">
                <a:solidFill>
                  <a:srgbClr val="FFFFFF"/>
                </a:solidFill>
              </a:defRPr>
            </a:pPr>
            <a:r>
              <a:rPr sz="1100" b="1">
                <a:solidFill>
                  <a:srgbClr val="FFFFFF"/>
                </a:solidFill>
              </a:rPr>
              <a:t>Monthly operating profit</a:t>
            </a:r>
          </a:p>
          <a:p>
            <a:pPr>
              <a:defRPr sz="850" b="0" i="1">
                <a:solidFill>
                  <a:srgbClr val="9AA4B2"/>
                </a:solidFill>
              </a:defRPr>
            </a:pPr>
            <a:r>
              <a:rPr sz="850" b="0" i="1">
                <a:solidFill>
                  <a:srgbClr val="9AA4B2"/>
                </a:solidFill>
              </a:rPr>
              <a:t>Profit per month — it crosses zero at operating break-even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'Revenue Forecast'!G3</f>
            </strRef>
          </tx>
          <spPr>
            <a:ln w="26000">
              <a:solidFill>
                <a:srgbClr val="34D399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'Revenue Forecast'!$A$4:$A$15</f>
            </numRef>
          </cat>
          <val>
            <numRef>
              <f>'Revenue Forecast'!$G$4:$G$15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tickLblPos val="low"/>
        <spPr>
          <a:ln>
            <a:solidFill>
              <a:srgbClr val="3A4350"/>
            </a:solidFill>
            <a:prstDash val="solid"/>
          </a:ln>
        </spPr>
        <txPr>
          <a:bodyPr/>
          <a:p>
            <a:pPr>
              <a:defRPr sz="900">
                <a:solidFill>
                  <a:srgbClr val="9AA4B2"/>
                </a:solidFill>
              </a:defRPr>
            </a:pPr>
            <a:r>
              <a:t/>
            </a:r>
            <a:endParaRPr sz="900">
              <a:solidFill>
                <a:srgbClr val="9AA4B2"/>
              </a:solidFill>
            </a:endParaRPr>
          </a:p>
        </txPr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>
              <a:solidFill>
                <a:srgbClr val="232B38"/>
              </a:solidFill>
              <a:prstDash val="solid"/>
            </a:ln>
          </spPr>
        </majorGridlines>
        <majorTickMark val="none"/>
        <minorTickMark val="none"/>
        <spPr>
          <a:ln>
            <a:solidFill>
              <a:srgbClr val="3A4350"/>
            </a:solidFill>
            <a:prstDash val="solid"/>
          </a:ln>
        </spPr>
        <txPr>
          <a:bodyPr/>
          <a:p>
            <a:pPr>
              <a:defRPr sz="900">
                <a:solidFill>
                  <a:srgbClr val="9AA4B2"/>
                </a:solidFill>
              </a:defRPr>
            </a:pPr>
            <a:r>
              <a:t/>
            </a:r>
            <a:endParaRPr sz="900">
              <a:solidFill>
                <a:srgbClr val="9AA4B2"/>
              </a:solidFill>
            </a:endParaRPr>
          </a:p>
        </txPr>
        <crossAx val="10"/>
      </valAx>
    </plotArea>
    <plotVisOnly val="1"/>
    <dispBlanksAs val="gap"/>
  </chart>
  <spPr>
    <a:solidFill>
      <a:srgbClr val="10141C"/>
    </a:solidFill>
    <a:ln>
      <a:solidFill>
        <a:srgbClr val="242C3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17</row>
      <rowOff>0</rowOff>
    </from>
    <ext cx="5400000" cy="2592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0</col>
      <colOff>0</colOff>
      <row>34</row>
      <rowOff>0</rowOff>
    </from>
    <ext cx="5400000" cy="2592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11</row>
      <rowOff>0</rowOff>
    </from>
    <ext cx="5760000" cy="2664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3A4350"/>
    <outlinePr summaryBelow="1" summaryRight="1"/>
    <pageSetUpPr fitToPage="1"/>
  </sheetPr>
  <dimension ref="A1:AL110"/>
  <sheetViews>
    <sheetView showGridLines="0" tabSelected="1" workbookViewId="0">
      <selection activeCell="A1" sqref="A1"/>
    </sheetView>
  </sheetViews>
  <sheetFormatPr baseColWidth="8" defaultRowHeight="15"/>
  <cols>
    <col width="32" customWidth="1" min="1" max="1"/>
    <col width="18" customWidth="1" min="2" max="2"/>
  </cols>
  <sheetData>
    <row r="1" ht="26" customHeight="1">
      <c r="A1" s="1" t="inlineStr">
        <is>
          <t>Startup Costs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 ht="30" customHeight="1">
      <c r="A2" s="3" t="inlineStr">
        <is>
          <t>Editable yellow line items — the total flows into Assumptions &amp; break-even.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 ht="30" customHeight="1">
      <c r="A3" s="4" t="inlineStr">
        <is>
          <t>Line item</t>
        </is>
      </c>
      <c r="B3" s="5" t="inlineStr">
        <is>
          <t>Amount ($)</t>
        </is>
      </c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 ht="43" customHeight="1">
      <c r="A4" s="6" t="inlineStr">
        <is>
          <t>Smartphone (coordination &amp; intake)</t>
        </is>
      </c>
      <c r="B4" s="7" t="n">
        <v>309</v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 ht="43" customHeight="1">
      <c r="A5" s="6" t="inlineStr">
        <is>
          <t>Laptop (workflow &amp; client mgmt)</t>
        </is>
      </c>
      <c r="B5" s="7" t="n">
        <v>216</v>
      </c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 ht="43" customHeight="1">
      <c r="A6" s="6" t="inlineStr">
        <is>
          <t>Business registration &amp; insurance</t>
        </is>
      </c>
      <c r="B6" s="7" t="n">
        <v>154</v>
      </c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 ht="27.5" customHeight="1">
      <c r="A7" s="6" t="inlineStr">
        <is>
          <t>Brand identity &amp; website</t>
        </is>
      </c>
      <c r="B7" s="7" t="n">
        <v>154</v>
      </c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 ht="43" customHeight="1">
      <c r="A8" s="6" t="inlineStr">
        <is>
          <t>Scheduling &amp; CRM software (annual)</t>
        </is>
      </c>
      <c r="B8" s="7" t="n">
        <v>93</v>
      </c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  <row r="9" ht="43" customHeight="1">
      <c r="A9" s="6" t="inlineStr">
        <is>
          <t>Certified translator network deposit</t>
        </is>
      </c>
      <c r="B9" s="7" t="n">
        <v>123</v>
      </c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</row>
    <row r="10" ht="27.5" customHeight="1">
      <c r="A10" s="6" t="inlineStr">
        <is>
          <t>Notary &amp; courier trial costs</t>
        </is>
      </c>
      <c r="B10" s="7" t="n">
        <v>123</v>
      </c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</row>
    <row r="11" ht="43" customHeight="1">
      <c r="A11" s="6" t="inlineStr">
        <is>
          <t>Legal doc templates &amp; compliance</t>
        </is>
      </c>
      <c r="B11" s="7" t="n">
        <v>77</v>
      </c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</row>
    <row r="12" ht="43" customHeight="1">
      <c r="A12" s="6" t="inlineStr">
        <is>
          <t>Telegram ads (Russian expat groups)</t>
        </is>
      </c>
      <c r="B12" s="7" t="n">
        <v>154</v>
      </c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</row>
    <row r="13" ht="43" customHeight="1">
      <c r="A13" s="6" t="inlineStr">
        <is>
          <t>WhatsApp Business &amp; domain (annual)</t>
        </is>
      </c>
      <c r="B13" s="7" t="n">
        <v>62</v>
      </c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</row>
    <row r="14" ht="43" customHeight="1">
      <c r="A14" s="6" t="inlineStr">
        <is>
          <t>Sample document photography setup</t>
        </is>
      </c>
      <c r="B14" s="7" t="n">
        <v>47</v>
      </c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</row>
    <row r="15" ht="43" customHeight="1">
      <c r="A15" s="6" t="inlineStr">
        <is>
          <t>Working-capital reserve (funds the ramp to break-even)</t>
        </is>
      </c>
      <c r="B15" s="7" t="n">
        <v>500</v>
      </c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</row>
    <row r="16" ht="24" customHeight="1">
      <c r="A16" s="8" t="inlineStr">
        <is>
          <t>Total startup capital</t>
        </is>
      </c>
      <c r="B16" s="9">
        <f>SUM(B4:B15)</f>
        <v/>
      </c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</row>
    <row r="18" ht="105" customHeight="1">
      <c r="A18" s="10" t="inlineStr">
        <is>
          <t>▣  HOW TO EDIT &amp; ADD:  click any yellow amount to change it  ·  type a name + amount into a blank “➕ Add your own line item” row to add a cost  ·  need more rows? right-click a line inside the list and choose Insert Rows (ABOVE the Total) — the Total and the whole model recalculate automatically.</t>
        </is>
      </c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  <c r="AG24" s="2" t="n"/>
      <c r="AH24" s="2" t="n"/>
      <c r="AI24" s="2" t="n"/>
      <c r="AJ24" s="2" t="n"/>
      <c r="AK24" s="2" t="n"/>
      <c r="AL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  <c r="AG76" s="2" t="n"/>
      <c r="AH76" s="2" t="n"/>
      <c r="AI76" s="2" t="n"/>
      <c r="AJ76" s="2" t="n"/>
      <c r="AK76" s="2" t="n"/>
      <c r="AL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  <c r="AG77" s="2" t="n"/>
      <c r="AH77" s="2" t="n"/>
      <c r="AI77" s="2" t="n"/>
      <c r="AJ77" s="2" t="n"/>
      <c r="AK77" s="2" t="n"/>
      <c r="AL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  <c r="AG78" s="2" t="n"/>
      <c r="AH78" s="2" t="n"/>
      <c r="AI78" s="2" t="n"/>
      <c r="AJ78" s="2" t="n"/>
      <c r="AK78" s="2" t="n"/>
      <c r="AL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E79" s="2" t="n"/>
      <c r="AF79" s="2" t="n"/>
      <c r="AG79" s="2" t="n"/>
      <c r="AH79" s="2" t="n"/>
      <c r="AI79" s="2" t="n"/>
      <c r="AJ79" s="2" t="n"/>
      <c r="AK79" s="2" t="n"/>
      <c r="AL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  <c r="AG80" s="2" t="n"/>
      <c r="AH80" s="2" t="n"/>
      <c r="AI80" s="2" t="n"/>
      <c r="AJ80" s="2" t="n"/>
      <c r="AK80" s="2" t="n"/>
      <c r="AL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  <c r="AG81" s="2" t="n"/>
      <c r="AH81" s="2" t="n"/>
      <c r="AI81" s="2" t="n"/>
      <c r="AJ81" s="2" t="n"/>
      <c r="AK81" s="2" t="n"/>
      <c r="AL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  <c r="AG82" s="2" t="n"/>
      <c r="AH82" s="2" t="n"/>
      <c r="AI82" s="2" t="n"/>
      <c r="AJ82" s="2" t="n"/>
      <c r="AK82" s="2" t="n"/>
      <c r="AL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/>
      <c r="AK83" s="2" t="n"/>
      <c r="AL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/>
      <c r="AK90" s="2" t="n"/>
      <c r="AL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  <c r="AG91" s="2" t="n"/>
      <c r="AH91" s="2" t="n"/>
      <c r="AI91" s="2" t="n"/>
      <c r="AJ91" s="2" t="n"/>
      <c r="AK91" s="2" t="n"/>
      <c r="AL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/>
      <c r="AE92" s="2" t="n"/>
      <c r="AF92" s="2" t="n"/>
      <c r="AG92" s="2" t="n"/>
      <c r="AH92" s="2" t="n"/>
      <c r="AI92" s="2" t="n"/>
      <c r="AJ92" s="2" t="n"/>
      <c r="AK92" s="2" t="n"/>
      <c r="AL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/>
      <c r="AE93" s="2" t="n"/>
      <c r="AF93" s="2" t="n"/>
      <c r="AG93" s="2" t="n"/>
      <c r="AH93" s="2" t="n"/>
      <c r="AI93" s="2" t="n"/>
      <c r="AJ93" s="2" t="n"/>
      <c r="AK93" s="2" t="n"/>
      <c r="AL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  <c r="AG94" s="2" t="n"/>
      <c r="AH94" s="2" t="n"/>
      <c r="AI94" s="2" t="n"/>
      <c r="AJ94" s="2" t="n"/>
      <c r="AK94" s="2" t="n"/>
      <c r="AL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/>
      <c r="AE95" s="2" t="n"/>
      <c r="AF95" s="2" t="n"/>
      <c r="AG95" s="2" t="n"/>
      <c r="AH95" s="2" t="n"/>
      <c r="AI95" s="2" t="n"/>
      <c r="AJ95" s="2" t="n"/>
      <c r="AK95" s="2" t="n"/>
      <c r="AL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  <c r="AD96" s="2" t="n"/>
      <c r="AE96" s="2" t="n"/>
      <c r="AF96" s="2" t="n"/>
      <c r="AG96" s="2" t="n"/>
      <c r="AH96" s="2" t="n"/>
      <c r="AI96" s="2" t="n"/>
      <c r="AJ96" s="2" t="n"/>
      <c r="AK96" s="2" t="n"/>
      <c r="AL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  <c r="AD97" s="2" t="n"/>
      <c r="AE97" s="2" t="n"/>
      <c r="AF97" s="2" t="n"/>
      <c r="AG97" s="2" t="n"/>
      <c r="AH97" s="2" t="n"/>
      <c r="AI97" s="2" t="n"/>
      <c r="AJ97" s="2" t="n"/>
      <c r="AK97" s="2" t="n"/>
      <c r="AL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  <c r="AD98" s="2" t="n"/>
      <c r="AE98" s="2" t="n"/>
      <c r="AF98" s="2" t="n"/>
      <c r="AG98" s="2" t="n"/>
      <c r="AH98" s="2" t="n"/>
      <c r="AI98" s="2" t="n"/>
      <c r="AJ98" s="2" t="n"/>
      <c r="AK98" s="2" t="n"/>
      <c r="AL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E99" s="2" t="n"/>
      <c r="AF99" s="2" t="n"/>
      <c r="AG99" s="2" t="n"/>
      <c r="AH99" s="2" t="n"/>
      <c r="AI99" s="2" t="n"/>
      <c r="AJ99" s="2" t="n"/>
      <c r="AK99" s="2" t="n"/>
      <c r="AL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  <c r="AG100" s="2" t="n"/>
      <c r="AH100" s="2" t="n"/>
      <c r="AI100" s="2" t="n"/>
      <c r="AJ100" s="2" t="n"/>
      <c r="AK100" s="2" t="n"/>
      <c r="AL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  <c r="AD101" s="2" t="n"/>
      <c r="AE101" s="2" t="n"/>
      <c r="AF101" s="2" t="n"/>
      <c r="AG101" s="2" t="n"/>
      <c r="AH101" s="2" t="n"/>
      <c r="AI101" s="2" t="n"/>
      <c r="AJ101" s="2" t="n"/>
      <c r="AK101" s="2" t="n"/>
      <c r="AL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/>
      <c r="AE102" s="2" t="n"/>
      <c r="AF102" s="2" t="n"/>
      <c r="AG102" s="2" t="n"/>
      <c r="AH102" s="2" t="n"/>
      <c r="AI102" s="2" t="n"/>
      <c r="AJ102" s="2" t="n"/>
      <c r="AK102" s="2" t="n"/>
      <c r="AL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/>
      <c r="AE103" s="2" t="n"/>
      <c r="AF103" s="2" t="n"/>
      <c r="AG103" s="2" t="n"/>
      <c r="AH103" s="2" t="n"/>
      <c r="AI103" s="2" t="n"/>
      <c r="AJ103" s="2" t="n"/>
      <c r="AK103" s="2" t="n"/>
      <c r="AL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/>
      <c r="AE104" s="2" t="n"/>
      <c r="AF104" s="2" t="n"/>
      <c r="AG104" s="2" t="n"/>
      <c r="AH104" s="2" t="n"/>
      <c r="AI104" s="2" t="n"/>
      <c r="AJ104" s="2" t="n"/>
      <c r="AK104" s="2" t="n"/>
      <c r="AL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E105" s="2" t="n"/>
      <c r="AF105" s="2" t="n"/>
      <c r="AG105" s="2" t="n"/>
      <c r="AH105" s="2" t="n"/>
      <c r="AI105" s="2" t="n"/>
      <c r="AJ105" s="2" t="n"/>
      <c r="AK105" s="2" t="n"/>
      <c r="AL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  <c r="AD106" s="2" t="n"/>
      <c r="AE106" s="2" t="n"/>
      <c r="AF106" s="2" t="n"/>
      <c r="AG106" s="2" t="n"/>
      <c r="AH106" s="2" t="n"/>
      <c r="AI106" s="2" t="n"/>
      <c r="AJ106" s="2" t="n"/>
      <c r="AK106" s="2" t="n"/>
      <c r="AL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/>
      <c r="AE107" s="2" t="n"/>
      <c r="AF107" s="2" t="n"/>
      <c r="AG107" s="2" t="n"/>
      <c r="AH107" s="2" t="n"/>
      <c r="AI107" s="2" t="n"/>
      <c r="AJ107" s="2" t="n"/>
      <c r="AK107" s="2" t="n"/>
      <c r="AL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  <c r="AG108" s="2" t="n"/>
      <c r="AH108" s="2" t="n"/>
      <c r="AI108" s="2" t="n"/>
      <c r="AJ108" s="2" t="n"/>
      <c r="AK108" s="2" t="n"/>
      <c r="AL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  <c r="AG109" s="2" t="n"/>
      <c r="AH109" s="2" t="n"/>
      <c r="AI109" s="2" t="n"/>
      <c r="AJ109" s="2" t="n"/>
      <c r="AK109" s="2" t="n"/>
      <c r="AL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  <c r="AG110" s="2" t="n"/>
      <c r="AH110" s="2" t="n"/>
      <c r="AI110" s="2" t="n"/>
      <c r="AJ110" s="2" t="n"/>
      <c r="AK110" s="2" t="n"/>
      <c r="AL110" s="2" t="n"/>
    </row>
  </sheetData>
  <mergeCells count="3">
    <mergeCell ref="A18:B18"/>
    <mergeCell ref="A2:B2"/>
    <mergeCell ref="A1:B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FDBA0D"/>
    <outlinePr summaryBelow="1" summaryRight="1"/>
    <pageSetUpPr fitToPage="1"/>
  </sheetPr>
  <dimension ref="A1:AL110"/>
  <sheetViews>
    <sheetView showGridLines="0" tabSelected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58" customWidth="1" min="4" max="4"/>
  </cols>
  <sheetData>
    <row r="1" ht="26" customHeight="1">
      <c r="A1" s="1" t="inlineStr">
        <is>
          <t>Assumptions</t>
        </is>
      </c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 ht="30" customHeight="1">
      <c r="A2" s="3" t="inlineStr">
        <is>
          <t>Three kinds of value below. Edit the YELLOW ones — every sheet recalculates instantly.</t>
        </is>
      </c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 ht="58.5" customHeight="1">
      <c r="A3" s="11" t="inlineStr">
        <is>
          <t>The Type column:  EDITABLE = change it freely and every sheet recalculates   ·   DERIVED = auto-calculated from the Startup Costs tab (edit it there, not here).</t>
        </is>
      </c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 ht="20" customHeight="1">
      <c r="A4" s="12" t="inlineStr">
        <is>
          <t>Assumption</t>
        </is>
      </c>
      <c r="B4" s="13" t="inlineStr">
        <is>
          <t>Value</t>
        </is>
      </c>
      <c r="C4" s="12" t="inlineStr">
        <is>
          <t>Type</t>
        </is>
      </c>
      <c r="D4" s="12" t="inlineStr">
        <is>
          <t>How this number was set</t>
        </is>
      </c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 ht="58.5" customHeight="1">
      <c r="A5" s="6" t="inlineStr">
        <is>
          <t>Monthly price per customer</t>
        </is>
      </c>
      <c r="B5" s="7" t="n">
        <v>52.92</v>
      </c>
      <c r="C5" s="14" t="inlineStr">
        <is>
          <t>Editable</t>
        </is>
      </c>
      <c r="D5" s="15" t="inlineStr">
        <is>
          <t>monthly price set from your starting capital — the stated figure (₾8,400) reads as a total / market size, not a unit price</t>
        </is>
      </c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 ht="43" customHeight="1">
      <c r="A6" s="6" t="inlineStr">
        <is>
          <t>New customers · month 1</t>
        </is>
      </c>
      <c r="B6" s="16" t="n">
        <v>6</v>
      </c>
      <c r="C6" s="14" t="inlineStr">
        <is>
          <t>Editable</t>
        </is>
      </c>
      <c r="D6" s="15" t="inlineStr">
        <is>
          <t>conservative cold-start for a recurring (mrr) — 6 in month 1, then grows monthly</t>
        </is>
      </c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 ht="43" customHeight="1">
      <c r="A7" s="6" t="inlineStr">
        <is>
          <t>New-customer growth / month</t>
        </is>
      </c>
      <c r="B7" s="17" t="n">
        <v>0.14</v>
      </c>
      <c r="C7" s="14" t="inlineStr">
        <is>
          <t>Editable</t>
        </is>
      </c>
      <c r="D7" s="15" t="inlineStr">
        <is>
          <t>Recurring (MRR) baseline 13%; +2pp consumer word-of-mouth; -1.0% organic variation</t>
        </is>
      </c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 ht="43" customHeight="1">
      <c r="A8" s="6" t="inlineStr">
        <is>
          <t>Monthly churn</t>
        </is>
      </c>
      <c r="B8" s="17" t="n">
        <v>0.048</v>
      </c>
      <c r="C8" s="14" t="inlineStr">
        <is>
          <t>Editable</t>
        </is>
      </c>
      <c r="D8" s="15" t="inlineStr">
        <is>
          <t>service recurring baseline 4.0%; +0.8pp consumer impulse churn; +0.0% organic variation</t>
        </is>
      </c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  <row r="9" ht="43" customHeight="1">
      <c r="A9" s="6" t="inlineStr">
        <is>
          <t>Variable cost</t>
        </is>
      </c>
      <c r="B9" s="17" t="n">
        <v>0.42</v>
      </c>
      <c r="C9" s="14" t="inlineStr">
        <is>
          <t>Editable</t>
        </is>
      </c>
      <c r="D9" s="15" t="inlineStr">
        <is>
          <t>service recurring businesses typically run ~42% variable cost of revenue</t>
        </is>
      </c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</row>
    <row r="10" ht="43" customHeight="1">
      <c r="A10" s="6" t="inlineStr">
        <is>
          <t>Fixed costs / month</t>
        </is>
      </c>
      <c r="B10" s="7" t="n">
        <v>243</v>
      </c>
      <c r="C10" s="14" t="inlineStr">
        <is>
          <t>Editable</t>
        </is>
      </c>
      <c r="D10" s="15" t="inlineStr">
        <is>
          <t>fixed overhead scaled to your capital tier ($1,512 startup)</t>
        </is>
      </c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</row>
    <row r="11" ht="43" customHeight="1">
      <c r="A11" s="6" t="inlineStr">
        <is>
          <t>Marketing / month</t>
        </is>
      </c>
      <c r="B11" s="7" t="n">
        <v>162</v>
      </c>
      <c r="C11" s="14" t="inlineStr">
        <is>
          <t>Editable</t>
        </is>
      </c>
      <c r="D11" s="15" t="inlineStr">
        <is>
          <t>40% of the monthly operating budget allocated to customer acquisition</t>
        </is>
      </c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</row>
    <row r="12" ht="58.5" customHeight="1">
      <c r="A12" s="6" t="inlineStr">
        <is>
          <t>One-time startup costs</t>
        </is>
      </c>
      <c r="B12" s="18">
        <f>'Startup Costs'!$B$16</f>
        <v/>
      </c>
      <c r="C12" s="19" t="inlineStr">
        <is>
          <t>Derived</t>
        </is>
      </c>
      <c r="D12" s="15" t="inlineStr">
        <is>
          <t>Total of the editable line items on the Startup Costs tab. Edit them THERE (not here) and this total — and the whole model — updates automatically.</t>
        </is>
      </c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</row>
    <row r="13" ht="58.5" customHeight="1">
      <c r="A13" s="6" t="inlineStr">
        <is>
          <t>Annual inflation</t>
        </is>
      </c>
      <c r="B13" s="17" t="n">
        <v>0.03</v>
      </c>
      <c r="C13" s="14" t="inlineStr">
        <is>
          <t>Editable</t>
        </is>
      </c>
      <c r="D13" s="15" t="inlineStr">
        <is>
          <t>typical USD annual inflation — only discounts the real value of a distant (long-run) payback; the 12-month forecast stays nominal. Editable.</t>
        </is>
      </c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</row>
    <row r="15" ht="32" customHeight="1">
      <c r="A15" s="20" t="inlineStr">
        <is>
          <t>Note: these are modelled estimates, not guarantees. Every figure recalculates from the yellow assumptions above — real results depend on your pricing, customer acquisition and retention.</t>
        </is>
      </c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</row>
    <row r="17" ht="20" customHeight="1">
      <c r="A17" s="21" t="inlineStr">
        <is>
          <t>▶  TRY CHANGING THE YELLOW CELLS — IT'S A LIVE SIMULATOR</t>
        </is>
      </c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</row>
    <row r="18" ht="105" customHeight="1">
      <c r="A18" s="22" t="inlineStr">
        <is>
          <t>New to spreadsheets? To CHANGE a number: click any YELLOW cell, type your value, press Enter — every other tab (Dashboard, forecast, scenarios, break-even) updates by itself. To ADD your own cost or revenue line: open the Startup Costs (or Custom Lines) tab and type a name + amount into a blank “➕ Add your own line item” row — the totals include it automatically. You can't break it: if unsure, close without saving and re-download a fresh copy.</t>
        </is>
      </c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  <c r="AG24" s="2" t="n"/>
      <c r="AH24" s="2" t="n"/>
      <c r="AI24" s="2" t="n"/>
      <c r="AJ24" s="2" t="n"/>
      <c r="AK24" s="2" t="n"/>
      <c r="AL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  <c r="AG76" s="2" t="n"/>
      <c r="AH76" s="2" t="n"/>
      <c r="AI76" s="2" t="n"/>
      <c r="AJ76" s="2" t="n"/>
      <c r="AK76" s="2" t="n"/>
      <c r="AL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  <c r="AG77" s="2" t="n"/>
      <c r="AH77" s="2" t="n"/>
      <c r="AI77" s="2" t="n"/>
      <c r="AJ77" s="2" t="n"/>
      <c r="AK77" s="2" t="n"/>
      <c r="AL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  <c r="AG78" s="2" t="n"/>
      <c r="AH78" s="2" t="n"/>
      <c r="AI78" s="2" t="n"/>
      <c r="AJ78" s="2" t="n"/>
      <c r="AK78" s="2" t="n"/>
      <c r="AL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E79" s="2" t="n"/>
      <c r="AF79" s="2" t="n"/>
      <c r="AG79" s="2" t="n"/>
      <c r="AH79" s="2" t="n"/>
      <c r="AI79" s="2" t="n"/>
      <c r="AJ79" s="2" t="n"/>
      <c r="AK79" s="2" t="n"/>
      <c r="AL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  <c r="AG80" s="2" t="n"/>
      <c r="AH80" s="2" t="n"/>
      <c r="AI80" s="2" t="n"/>
      <c r="AJ80" s="2" t="n"/>
      <c r="AK80" s="2" t="n"/>
      <c r="AL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  <c r="AG81" s="2" t="n"/>
      <c r="AH81" s="2" t="n"/>
      <c r="AI81" s="2" t="n"/>
      <c r="AJ81" s="2" t="n"/>
      <c r="AK81" s="2" t="n"/>
      <c r="AL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  <c r="AG82" s="2" t="n"/>
      <c r="AH82" s="2" t="n"/>
      <c r="AI82" s="2" t="n"/>
      <c r="AJ82" s="2" t="n"/>
      <c r="AK82" s="2" t="n"/>
      <c r="AL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/>
      <c r="AK83" s="2" t="n"/>
      <c r="AL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/>
      <c r="AK90" s="2" t="n"/>
      <c r="AL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  <c r="AG91" s="2" t="n"/>
      <c r="AH91" s="2" t="n"/>
      <c r="AI91" s="2" t="n"/>
      <c r="AJ91" s="2" t="n"/>
      <c r="AK91" s="2" t="n"/>
      <c r="AL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/>
      <c r="AE92" s="2" t="n"/>
      <c r="AF92" s="2" t="n"/>
      <c r="AG92" s="2" t="n"/>
      <c r="AH92" s="2" t="n"/>
      <c r="AI92" s="2" t="n"/>
      <c r="AJ92" s="2" t="n"/>
      <c r="AK92" s="2" t="n"/>
      <c r="AL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/>
      <c r="AE93" s="2" t="n"/>
      <c r="AF93" s="2" t="n"/>
      <c r="AG93" s="2" t="n"/>
      <c r="AH93" s="2" t="n"/>
      <c r="AI93" s="2" t="n"/>
      <c r="AJ93" s="2" t="n"/>
      <c r="AK93" s="2" t="n"/>
      <c r="AL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  <c r="AG94" s="2" t="n"/>
      <c r="AH94" s="2" t="n"/>
      <c r="AI94" s="2" t="n"/>
      <c r="AJ94" s="2" t="n"/>
      <c r="AK94" s="2" t="n"/>
      <c r="AL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/>
      <c r="AE95" s="2" t="n"/>
      <c r="AF95" s="2" t="n"/>
      <c r="AG95" s="2" t="n"/>
      <c r="AH95" s="2" t="n"/>
      <c r="AI95" s="2" t="n"/>
      <c r="AJ95" s="2" t="n"/>
      <c r="AK95" s="2" t="n"/>
      <c r="AL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  <c r="AD96" s="2" t="n"/>
      <c r="AE96" s="2" t="n"/>
      <c r="AF96" s="2" t="n"/>
      <c r="AG96" s="2" t="n"/>
      <c r="AH96" s="2" t="n"/>
      <c r="AI96" s="2" t="n"/>
      <c r="AJ96" s="2" t="n"/>
      <c r="AK96" s="2" t="n"/>
      <c r="AL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  <c r="AD97" s="2" t="n"/>
      <c r="AE97" s="2" t="n"/>
      <c r="AF97" s="2" t="n"/>
      <c r="AG97" s="2" t="n"/>
      <c r="AH97" s="2" t="n"/>
      <c r="AI97" s="2" t="n"/>
      <c r="AJ97" s="2" t="n"/>
      <c r="AK97" s="2" t="n"/>
      <c r="AL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  <c r="AD98" s="2" t="n"/>
      <c r="AE98" s="2" t="n"/>
      <c r="AF98" s="2" t="n"/>
      <c r="AG98" s="2" t="n"/>
      <c r="AH98" s="2" t="n"/>
      <c r="AI98" s="2" t="n"/>
      <c r="AJ98" s="2" t="n"/>
      <c r="AK98" s="2" t="n"/>
      <c r="AL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E99" s="2" t="n"/>
      <c r="AF99" s="2" t="n"/>
      <c r="AG99" s="2" t="n"/>
      <c r="AH99" s="2" t="n"/>
      <c r="AI99" s="2" t="n"/>
      <c r="AJ99" s="2" t="n"/>
      <c r="AK99" s="2" t="n"/>
      <c r="AL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  <c r="AG100" s="2" t="n"/>
      <c r="AH100" s="2" t="n"/>
      <c r="AI100" s="2" t="n"/>
      <c r="AJ100" s="2" t="n"/>
      <c r="AK100" s="2" t="n"/>
      <c r="AL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  <c r="AD101" s="2" t="n"/>
      <c r="AE101" s="2" t="n"/>
      <c r="AF101" s="2" t="n"/>
      <c r="AG101" s="2" t="n"/>
      <c r="AH101" s="2" t="n"/>
      <c r="AI101" s="2" t="n"/>
      <c r="AJ101" s="2" t="n"/>
      <c r="AK101" s="2" t="n"/>
      <c r="AL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/>
      <c r="AE102" s="2" t="n"/>
      <c r="AF102" s="2" t="n"/>
      <c r="AG102" s="2" t="n"/>
      <c r="AH102" s="2" t="n"/>
      <c r="AI102" s="2" t="n"/>
      <c r="AJ102" s="2" t="n"/>
      <c r="AK102" s="2" t="n"/>
      <c r="AL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/>
      <c r="AE103" s="2" t="n"/>
      <c r="AF103" s="2" t="n"/>
      <c r="AG103" s="2" t="n"/>
      <c r="AH103" s="2" t="n"/>
      <c r="AI103" s="2" t="n"/>
      <c r="AJ103" s="2" t="n"/>
      <c r="AK103" s="2" t="n"/>
      <c r="AL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/>
      <c r="AE104" s="2" t="n"/>
      <c r="AF104" s="2" t="n"/>
      <c r="AG104" s="2" t="n"/>
      <c r="AH104" s="2" t="n"/>
      <c r="AI104" s="2" t="n"/>
      <c r="AJ104" s="2" t="n"/>
      <c r="AK104" s="2" t="n"/>
      <c r="AL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E105" s="2" t="n"/>
      <c r="AF105" s="2" t="n"/>
      <c r="AG105" s="2" t="n"/>
      <c r="AH105" s="2" t="n"/>
      <c r="AI105" s="2" t="n"/>
      <c r="AJ105" s="2" t="n"/>
      <c r="AK105" s="2" t="n"/>
      <c r="AL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  <c r="AD106" s="2" t="n"/>
      <c r="AE106" s="2" t="n"/>
      <c r="AF106" s="2" t="n"/>
      <c r="AG106" s="2" t="n"/>
      <c r="AH106" s="2" t="n"/>
      <c r="AI106" s="2" t="n"/>
      <c r="AJ106" s="2" t="n"/>
      <c r="AK106" s="2" t="n"/>
      <c r="AL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/>
      <c r="AE107" s="2" t="n"/>
      <c r="AF107" s="2" t="n"/>
      <c r="AG107" s="2" t="n"/>
      <c r="AH107" s="2" t="n"/>
      <c r="AI107" s="2" t="n"/>
      <c r="AJ107" s="2" t="n"/>
      <c r="AK107" s="2" t="n"/>
      <c r="AL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  <c r="AG108" s="2" t="n"/>
      <c r="AH108" s="2" t="n"/>
      <c r="AI108" s="2" t="n"/>
      <c r="AJ108" s="2" t="n"/>
      <c r="AK108" s="2" t="n"/>
      <c r="AL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  <c r="AG109" s="2" t="n"/>
      <c r="AH109" s="2" t="n"/>
      <c r="AI109" s="2" t="n"/>
      <c r="AJ109" s="2" t="n"/>
      <c r="AK109" s="2" t="n"/>
      <c r="AL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  <c r="AG110" s="2" t="n"/>
      <c r="AH110" s="2" t="n"/>
      <c r="AI110" s="2" t="n"/>
      <c r="AJ110" s="2" t="n"/>
      <c r="AK110" s="2" t="n"/>
      <c r="AL110" s="2" t="n"/>
    </row>
  </sheetData>
  <mergeCells count="6">
    <mergeCell ref="A1:D1"/>
    <mergeCell ref="A17:D17"/>
    <mergeCell ref="A18:D18"/>
    <mergeCell ref="A3:D3"/>
    <mergeCell ref="A15:D15"/>
    <mergeCell ref="A2:D2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34D399"/>
    <outlinePr summaryBelow="1" summaryRight="1"/>
    <pageSetUpPr fitToPage="1"/>
  </sheetPr>
  <dimension ref="A1:AL110"/>
  <sheetViews>
    <sheetView showGridLines="0" tabSelected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26" customHeight="1">
      <c r="A1" s="1" t="inlineStr">
        <is>
          <t>Revenue Forecast — Year 1</t>
        </is>
      </c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 ht="30" customHeight="1">
      <c r="A2" s="3" t="inlineStr">
        <is>
          <t>Formula-driven monthly P&amp;L for this revenue model. Edit Assumptions and every row + chart below updates.</t>
        </is>
      </c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 ht="30" customHeight="1">
      <c r="A3" s="4" t="inlineStr">
        <is>
          <t>Month</t>
        </is>
      </c>
      <c r="B3" s="5" t="inlineStr">
        <is>
          <t>New customers</t>
        </is>
      </c>
      <c r="C3" s="5" t="inlineStr">
        <is>
          <t>Active customers</t>
        </is>
      </c>
      <c r="D3" s="5" t="inlineStr">
        <is>
          <t>Revenue (MRR)</t>
        </is>
      </c>
      <c r="E3" s="5" t="inlineStr">
        <is>
          <t>Variable cost</t>
        </is>
      </c>
      <c r="F3" s="5" t="inlineStr">
        <is>
          <t>Fixed + Marketing</t>
        </is>
      </c>
      <c r="G3" s="5" t="inlineStr">
        <is>
          <t>Operating profit</t>
        </is>
      </c>
      <c r="H3" s="5" t="inlineStr">
        <is>
          <t>Cumulative</t>
        </is>
      </c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23" t="n">
        <v>1</v>
      </c>
      <c r="B4" s="23">
        <f>ROUND(Assumptions!$B$6,0)</f>
        <v/>
      </c>
      <c r="C4" s="23">
        <f>B4</f>
        <v/>
      </c>
      <c r="D4" s="18">
        <f>C4*Assumptions!$B$5</f>
        <v/>
      </c>
      <c r="E4" s="18">
        <f>D4*Assumptions!$B$9</f>
        <v/>
      </c>
      <c r="F4" s="18">
        <f>Assumptions!$B$10+Assumptions!$B$11</f>
        <v/>
      </c>
      <c r="G4" s="18">
        <f>D4-E4-F4</f>
        <v/>
      </c>
      <c r="H4" s="18">
        <f>G4-Assumptions!$B$12</f>
        <v/>
      </c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23" t="n">
        <v>2</v>
      </c>
      <c r="B5" s="23">
        <f>ROUND(B4*(1+Assumptions!$B$7),0)</f>
        <v/>
      </c>
      <c r="C5" s="23">
        <f>ROUND(C4*(1-Assumptions!$B$8)+B5,0)</f>
        <v/>
      </c>
      <c r="D5" s="18">
        <f>C5*Assumptions!$B$5</f>
        <v/>
      </c>
      <c r="E5" s="18">
        <f>D5*Assumptions!$B$9</f>
        <v/>
      </c>
      <c r="F5" s="18">
        <f>Assumptions!$B$10+Assumptions!$B$11</f>
        <v/>
      </c>
      <c r="G5" s="18">
        <f>D5-E5-F5</f>
        <v/>
      </c>
      <c r="H5" s="18">
        <f>H4+G5</f>
        <v/>
      </c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23" t="n">
        <v>3</v>
      </c>
      <c r="B6" s="23">
        <f>ROUND(B5*(1+Assumptions!$B$7),0)</f>
        <v/>
      </c>
      <c r="C6" s="23">
        <f>ROUND(C5*(1-Assumptions!$B$8)+B6,0)</f>
        <v/>
      </c>
      <c r="D6" s="18">
        <f>C6*Assumptions!$B$5</f>
        <v/>
      </c>
      <c r="E6" s="18">
        <f>D6*Assumptions!$B$9</f>
        <v/>
      </c>
      <c r="F6" s="18">
        <f>Assumptions!$B$10+Assumptions!$B$11</f>
        <v/>
      </c>
      <c r="G6" s="18">
        <f>D6-E6-F6</f>
        <v/>
      </c>
      <c r="H6" s="18">
        <f>H5+G6</f>
        <v/>
      </c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23" t="n">
        <v>4</v>
      </c>
      <c r="B7" s="23">
        <f>ROUND(B6*(1+Assumptions!$B$7),0)</f>
        <v/>
      </c>
      <c r="C7" s="23">
        <f>ROUND(C6*(1-Assumptions!$B$8)+B7,0)</f>
        <v/>
      </c>
      <c r="D7" s="18">
        <f>C7*Assumptions!$B$5</f>
        <v/>
      </c>
      <c r="E7" s="18">
        <f>D7*Assumptions!$B$9</f>
        <v/>
      </c>
      <c r="F7" s="18">
        <f>Assumptions!$B$10+Assumptions!$B$11</f>
        <v/>
      </c>
      <c r="G7" s="18">
        <f>D7-E7-F7</f>
        <v/>
      </c>
      <c r="H7" s="18">
        <f>H6+G7</f>
        <v/>
      </c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23" t="n">
        <v>5</v>
      </c>
      <c r="B8" s="23">
        <f>ROUND(B7*(1+Assumptions!$B$7),0)</f>
        <v/>
      </c>
      <c r="C8" s="23">
        <f>ROUND(C7*(1-Assumptions!$B$8)+B8,0)</f>
        <v/>
      </c>
      <c r="D8" s="18">
        <f>C8*Assumptions!$B$5</f>
        <v/>
      </c>
      <c r="E8" s="18">
        <f>D8*Assumptions!$B$9</f>
        <v/>
      </c>
      <c r="F8" s="18">
        <f>Assumptions!$B$10+Assumptions!$B$11</f>
        <v/>
      </c>
      <c r="G8" s="18">
        <f>D8-E8-F8</f>
        <v/>
      </c>
      <c r="H8" s="18">
        <f>H7+G8</f>
        <v/>
      </c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  <row r="9">
      <c r="A9" s="23" t="n">
        <v>6</v>
      </c>
      <c r="B9" s="23">
        <f>ROUND(B8*(1+Assumptions!$B$7),0)</f>
        <v/>
      </c>
      <c r="C9" s="23">
        <f>ROUND(C8*(1-Assumptions!$B$8)+B9,0)</f>
        <v/>
      </c>
      <c r="D9" s="18">
        <f>C9*Assumptions!$B$5</f>
        <v/>
      </c>
      <c r="E9" s="18">
        <f>D9*Assumptions!$B$9</f>
        <v/>
      </c>
      <c r="F9" s="18">
        <f>Assumptions!$B$10+Assumptions!$B$11</f>
        <v/>
      </c>
      <c r="G9" s="18">
        <f>D9-E9-F9</f>
        <v/>
      </c>
      <c r="H9" s="18">
        <f>H8+G9</f>
        <v/>
      </c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</row>
    <row r="10">
      <c r="A10" s="23" t="n">
        <v>7</v>
      </c>
      <c r="B10" s="23">
        <f>ROUND(B9*(1+Assumptions!$B$7),0)</f>
        <v/>
      </c>
      <c r="C10" s="23">
        <f>ROUND(C9*(1-Assumptions!$B$8)+B10,0)</f>
        <v/>
      </c>
      <c r="D10" s="18">
        <f>C10*Assumptions!$B$5</f>
        <v/>
      </c>
      <c r="E10" s="18">
        <f>D10*Assumptions!$B$9</f>
        <v/>
      </c>
      <c r="F10" s="18">
        <f>Assumptions!$B$10+Assumptions!$B$11</f>
        <v/>
      </c>
      <c r="G10" s="18">
        <f>D10-E10-F10</f>
        <v/>
      </c>
      <c r="H10" s="18">
        <f>H9+G10</f>
        <v/>
      </c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</row>
    <row r="11">
      <c r="A11" s="23" t="n">
        <v>8</v>
      </c>
      <c r="B11" s="23">
        <f>ROUND(B10*(1+Assumptions!$B$7),0)</f>
        <v/>
      </c>
      <c r="C11" s="23">
        <f>ROUND(C10*(1-Assumptions!$B$8)+B11,0)</f>
        <v/>
      </c>
      <c r="D11" s="18">
        <f>C11*Assumptions!$B$5</f>
        <v/>
      </c>
      <c r="E11" s="18">
        <f>D11*Assumptions!$B$9</f>
        <v/>
      </c>
      <c r="F11" s="18">
        <f>Assumptions!$B$10+Assumptions!$B$11</f>
        <v/>
      </c>
      <c r="G11" s="18">
        <f>D11-E11-F11</f>
        <v/>
      </c>
      <c r="H11" s="18">
        <f>H10+G11</f>
        <v/>
      </c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</row>
    <row r="12">
      <c r="A12" s="23" t="n">
        <v>9</v>
      </c>
      <c r="B12" s="23">
        <f>ROUND(B11*(1+Assumptions!$B$7),0)</f>
        <v/>
      </c>
      <c r="C12" s="23">
        <f>ROUND(C11*(1-Assumptions!$B$8)+B12,0)</f>
        <v/>
      </c>
      <c r="D12" s="18">
        <f>C12*Assumptions!$B$5</f>
        <v/>
      </c>
      <c r="E12" s="18">
        <f>D12*Assumptions!$B$9</f>
        <v/>
      </c>
      <c r="F12" s="18">
        <f>Assumptions!$B$10+Assumptions!$B$11</f>
        <v/>
      </c>
      <c r="G12" s="18">
        <f>D12-E12-F12</f>
        <v/>
      </c>
      <c r="H12" s="18">
        <f>H11+G12</f>
        <v/>
      </c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</row>
    <row r="13">
      <c r="A13" s="23" t="n">
        <v>10</v>
      </c>
      <c r="B13" s="23">
        <f>ROUND(B12*(1+Assumptions!$B$7),0)</f>
        <v/>
      </c>
      <c r="C13" s="23">
        <f>ROUND(C12*(1-Assumptions!$B$8)+B13,0)</f>
        <v/>
      </c>
      <c r="D13" s="18">
        <f>C13*Assumptions!$B$5</f>
        <v/>
      </c>
      <c r="E13" s="18">
        <f>D13*Assumptions!$B$9</f>
        <v/>
      </c>
      <c r="F13" s="18">
        <f>Assumptions!$B$10+Assumptions!$B$11</f>
        <v/>
      </c>
      <c r="G13" s="18">
        <f>D13-E13-F13</f>
        <v/>
      </c>
      <c r="H13" s="18">
        <f>H12+G13</f>
        <v/>
      </c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</row>
    <row r="14">
      <c r="A14" s="23" t="n">
        <v>11</v>
      </c>
      <c r="B14" s="23">
        <f>ROUND(B13*(1+Assumptions!$B$7),0)</f>
        <v/>
      </c>
      <c r="C14" s="23">
        <f>ROUND(C13*(1-Assumptions!$B$8)+B14,0)</f>
        <v/>
      </c>
      <c r="D14" s="18">
        <f>C14*Assumptions!$B$5</f>
        <v/>
      </c>
      <c r="E14" s="18">
        <f>D14*Assumptions!$B$9</f>
        <v/>
      </c>
      <c r="F14" s="18">
        <f>Assumptions!$B$10+Assumptions!$B$11</f>
        <v/>
      </c>
      <c r="G14" s="18">
        <f>D14-E14-F14</f>
        <v/>
      </c>
      <c r="H14" s="18">
        <f>H13+G14</f>
        <v/>
      </c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</row>
    <row r="15">
      <c r="A15" s="23" t="n">
        <v>12</v>
      </c>
      <c r="B15" s="23">
        <f>ROUND(B14*(1+Assumptions!$B$7),0)</f>
        <v/>
      </c>
      <c r="C15" s="23">
        <f>ROUND(C14*(1-Assumptions!$B$8)+B15,0)</f>
        <v/>
      </c>
      <c r="D15" s="18">
        <f>C15*Assumptions!$B$5</f>
        <v/>
      </c>
      <c r="E15" s="18">
        <f>D15*Assumptions!$B$9</f>
        <v/>
      </c>
      <c r="F15" s="18">
        <f>Assumptions!$B$10+Assumptions!$B$11</f>
        <v/>
      </c>
      <c r="G15" s="18">
        <f>D15-E15-F15</f>
        <v/>
      </c>
      <c r="H15" s="18">
        <f>H14+G15</f>
        <v/>
      </c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</row>
    <row r="16">
      <c r="A16" s="8" t="inlineStr">
        <is>
          <t>Year 1</t>
        </is>
      </c>
      <c r="B16" s="2" t="n"/>
      <c r="C16" s="2" t="n"/>
      <c r="D16" s="9">
        <f>SUM(D4:D15)</f>
        <v/>
      </c>
      <c r="E16" s="2" t="n"/>
      <c r="F16" s="2" t="n"/>
      <c r="G16" s="9">
        <f>SUM(G4:G15)</f>
        <v/>
      </c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  <c r="AG24" s="2" t="n"/>
      <c r="AH24" s="2" t="n"/>
      <c r="AI24" s="2" t="n"/>
      <c r="AJ24" s="2" t="n"/>
      <c r="AK24" s="2" t="n"/>
      <c r="AL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</row>
    <row r="33" ht="24" customHeight="1">
      <c r="A33" s="11" t="inlineStr">
        <is>
          <t>▸  Operating profit turns positive in month 3 — the line crosses zero there.</t>
        </is>
      </c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</row>
    <row r="50" ht="24" customHeight="1">
      <c r="A50" s="11" t="inlineStr">
        <is>
          <t>▸  Startup capital is fully recouped by month 6, where the line crosses zero.</t>
        </is>
      </c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  <c r="AG76" s="2" t="n"/>
      <c r="AH76" s="2" t="n"/>
      <c r="AI76" s="2" t="n"/>
      <c r="AJ76" s="2" t="n"/>
      <c r="AK76" s="2" t="n"/>
      <c r="AL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  <c r="AG77" s="2" t="n"/>
      <c r="AH77" s="2" t="n"/>
      <c r="AI77" s="2" t="n"/>
      <c r="AJ77" s="2" t="n"/>
      <c r="AK77" s="2" t="n"/>
      <c r="AL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  <c r="AG78" s="2" t="n"/>
      <c r="AH78" s="2" t="n"/>
      <c r="AI78" s="2" t="n"/>
      <c r="AJ78" s="2" t="n"/>
      <c r="AK78" s="2" t="n"/>
      <c r="AL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E79" s="2" t="n"/>
      <c r="AF79" s="2" t="n"/>
      <c r="AG79" s="2" t="n"/>
      <c r="AH79" s="2" t="n"/>
      <c r="AI79" s="2" t="n"/>
      <c r="AJ79" s="2" t="n"/>
      <c r="AK79" s="2" t="n"/>
      <c r="AL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  <c r="AG80" s="2" t="n"/>
      <c r="AH80" s="2" t="n"/>
      <c r="AI80" s="2" t="n"/>
      <c r="AJ80" s="2" t="n"/>
      <c r="AK80" s="2" t="n"/>
      <c r="AL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  <c r="AG81" s="2" t="n"/>
      <c r="AH81" s="2" t="n"/>
      <c r="AI81" s="2" t="n"/>
      <c r="AJ81" s="2" t="n"/>
      <c r="AK81" s="2" t="n"/>
      <c r="AL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  <c r="AG82" s="2" t="n"/>
      <c r="AH82" s="2" t="n"/>
      <c r="AI82" s="2" t="n"/>
      <c r="AJ82" s="2" t="n"/>
      <c r="AK82" s="2" t="n"/>
      <c r="AL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/>
      <c r="AK83" s="2" t="n"/>
      <c r="AL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/>
      <c r="AK90" s="2" t="n"/>
      <c r="AL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  <c r="AG91" s="2" t="n"/>
      <c r="AH91" s="2" t="n"/>
      <c r="AI91" s="2" t="n"/>
      <c r="AJ91" s="2" t="n"/>
      <c r="AK91" s="2" t="n"/>
      <c r="AL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/>
      <c r="AE92" s="2" t="n"/>
      <c r="AF92" s="2" t="n"/>
      <c r="AG92" s="2" t="n"/>
      <c r="AH92" s="2" t="n"/>
      <c r="AI92" s="2" t="n"/>
      <c r="AJ92" s="2" t="n"/>
      <c r="AK92" s="2" t="n"/>
      <c r="AL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/>
      <c r="AE93" s="2" t="n"/>
      <c r="AF93" s="2" t="n"/>
      <c r="AG93" s="2" t="n"/>
      <c r="AH93" s="2" t="n"/>
      <c r="AI93" s="2" t="n"/>
      <c r="AJ93" s="2" t="n"/>
      <c r="AK93" s="2" t="n"/>
      <c r="AL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  <c r="AG94" s="2" t="n"/>
      <c r="AH94" s="2" t="n"/>
      <c r="AI94" s="2" t="n"/>
      <c r="AJ94" s="2" t="n"/>
      <c r="AK94" s="2" t="n"/>
      <c r="AL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/>
      <c r="AE95" s="2" t="n"/>
      <c r="AF95" s="2" t="n"/>
      <c r="AG95" s="2" t="n"/>
      <c r="AH95" s="2" t="n"/>
      <c r="AI95" s="2" t="n"/>
      <c r="AJ95" s="2" t="n"/>
      <c r="AK95" s="2" t="n"/>
      <c r="AL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  <c r="AD96" s="2" t="n"/>
      <c r="AE96" s="2" t="n"/>
      <c r="AF96" s="2" t="n"/>
      <c r="AG96" s="2" t="n"/>
      <c r="AH96" s="2" t="n"/>
      <c r="AI96" s="2" t="n"/>
      <c r="AJ96" s="2" t="n"/>
      <c r="AK96" s="2" t="n"/>
      <c r="AL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  <c r="AD97" s="2" t="n"/>
      <c r="AE97" s="2" t="n"/>
      <c r="AF97" s="2" t="n"/>
      <c r="AG97" s="2" t="n"/>
      <c r="AH97" s="2" t="n"/>
      <c r="AI97" s="2" t="n"/>
      <c r="AJ97" s="2" t="n"/>
      <c r="AK97" s="2" t="n"/>
      <c r="AL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  <c r="AD98" s="2" t="n"/>
      <c r="AE98" s="2" t="n"/>
      <c r="AF98" s="2" t="n"/>
      <c r="AG98" s="2" t="n"/>
      <c r="AH98" s="2" t="n"/>
      <c r="AI98" s="2" t="n"/>
      <c r="AJ98" s="2" t="n"/>
      <c r="AK98" s="2" t="n"/>
      <c r="AL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E99" s="2" t="n"/>
      <c r="AF99" s="2" t="n"/>
      <c r="AG99" s="2" t="n"/>
      <c r="AH99" s="2" t="n"/>
      <c r="AI99" s="2" t="n"/>
      <c r="AJ99" s="2" t="n"/>
      <c r="AK99" s="2" t="n"/>
      <c r="AL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  <c r="AG100" s="2" t="n"/>
      <c r="AH100" s="2" t="n"/>
      <c r="AI100" s="2" t="n"/>
      <c r="AJ100" s="2" t="n"/>
      <c r="AK100" s="2" t="n"/>
      <c r="AL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  <c r="AD101" s="2" t="n"/>
      <c r="AE101" s="2" t="n"/>
      <c r="AF101" s="2" t="n"/>
      <c r="AG101" s="2" t="n"/>
      <c r="AH101" s="2" t="n"/>
      <c r="AI101" s="2" t="n"/>
      <c r="AJ101" s="2" t="n"/>
      <c r="AK101" s="2" t="n"/>
      <c r="AL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/>
      <c r="AE102" s="2" t="n"/>
      <c r="AF102" s="2" t="n"/>
      <c r="AG102" s="2" t="n"/>
      <c r="AH102" s="2" t="n"/>
      <c r="AI102" s="2" t="n"/>
      <c r="AJ102" s="2" t="n"/>
      <c r="AK102" s="2" t="n"/>
      <c r="AL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/>
      <c r="AE103" s="2" t="n"/>
      <c r="AF103" s="2" t="n"/>
      <c r="AG103" s="2" t="n"/>
      <c r="AH103" s="2" t="n"/>
      <c r="AI103" s="2" t="n"/>
      <c r="AJ103" s="2" t="n"/>
      <c r="AK103" s="2" t="n"/>
      <c r="AL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/>
      <c r="AE104" s="2" t="n"/>
      <c r="AF104" s="2" t="n"/>
      <c r="AG104" s="2" t="n"/>
      <c r="AH104" s="2" t="n"/>
      <c r="AI104" s="2" t="n"/>
      <c r="AJ104" s="2" t="n"/>
      <c r="AK104" s="2" t="n"/>
      <c r="AL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E105" s="2" t="n"/>
      <c r="AF105" s="2" t="n"/>
      <c r="AG105" s="2" t="n"/>
      <c r="AH105" s="2" t="n"/>
      <c r="AI105" s="2" t="n"/>
      <c r="AJ105" s="2" t="n"/>
      <c r="AK105" s="2" t="n"/>
      <c r="AL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  <c r="AD106" s="2" t="n"/>
      <c r="AE106" s="2" t="n"/>
      <c r="AF106" s="2" t="n"/>
      <c r="AG106" s="2" t="n"/>
      <c r="AH106" s="2" t="n"/>
      <c r="AI106" s="2" t="n"/>
      <c r="AJ106" s="2" t="n"/>
      <c r="AK106" s="2" t="n"/>
      <c r="AL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/>
      <c r="AE107" s="2" t="n"/>
      <c r="AF107" s="2" t="n"/>
      <c r="AG107" s="2" t="n"/>
      <c r="AH107" s="2" t="n"/>
      <c r="AI107" s="2" t="n"/>
      <c r="AJ107" s="2" t="n"/>
      <c r="AK107" s="2" t="n"/>
      <c r="AL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  <c r="AG108" s="2" t="n"/>
      <c r="AH108" s="2" t="n"/>
      <c r="AI108" s="2" t="n"/>
      <c r="AJ108" s="2" t="n"/>
      <c r="AK108" s="2" t="n"/>
      <c r="AL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  <c r="AG109" s="2" t="n"/>
      <c r="AH109" s="2" t="n"/>
      <c r="AI109" s="2" t="n"/>
      <c r="AJ109" s="2" t="n"/>
      <c r="AK109" s="2" t="n"/>
      <c r="AL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  <c r="AG110" s="2" t="n"/>
      <c r="AH110" s="2" t="n"/>
      <c r="AI110" s="2" t="n"/>
      <c r="AJ110" s="2" t="n"/>
      <c r="AK110" s="2" t="n"/>
      <c r="AL110" s="2" t="n"/>
    </row>
  </sheetData>
  <mergeCells count="4">
    <mergeCell ref="A50:H50"/>
    <mergeCell ref="A33:H33"/>
    <mergeCell ref="A2:H2"/>
    <mergeCell ref="A1:H1"/>
  </mergeCell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60A5FA"/>
    <outlinePr summaryBelow="1" summaryRight="1"/>
    <pageSetUpPr fitToPage="1"/>
  </sheetPr>
  <dimension ref="A1:AL110"/>
  <sheetViews>
    <sheetView showGridLines="0" tabSelected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56" customWidth="1" min="3" max="3"/>
  </cols>
  <sheetData>
    <row r="1" ht="26" customHeight="1">
      <c r="A1" s="1" t="inlineStr">
        <is>
          <t>Break-Even Analysis</t>
        </is>
      </c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 ht="30" customHeight="1">
      <c r="A2" s="3" t="inlineStr">
        <is>
          <t>When the business covers its costs and recoups your startup capital — all computed live from your assumptions.</t>
        </is>
      </c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 ht="43" customHeight="1">
      <c r="A3" s="6" t="inlineStr">
        <is>
          <t>Contribution margin / customer</t>
        </is>
      </c>
      <c r="B3" s="18">
        <f>(Assumptions!$B$5)*(1-Assumptions!$B$9)</f>
        <v/>
      </c>
      <c r="C3" s="24" t="inlineStr">
        <is>
          <t>What each sale keeps after its variable cost — the engine of break-even.</t>
        </is>
      </c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 ht="27.5" customHeight="1">
      <c r="A4" s="6" t="inlineStr">
        <is>
          <t>Monthly fixed + marketing</t>
        </is>
      </c>
      <c r="B4" s="18">
        <f>Assumptions!$B$10+Assumptions!$B$11</f>
        <v/>
      </c>
      <c r="C4" s="24" t="inlineStr">
        <is>
          <t>The fixed bill you must cover every month.</t>
        </is>
      </c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 ht="43" customHeight="1">
      <c r="A5" s="6" t="inlineStr">
        <is>
          <t>Break-even customers / month</t>
        </is>
      </c>
      <c r="B5" s="23">
        <f>ROUNDUP(B4/B3,0)</f>
        <v/>
      </c>
      <c r="C5" s="24" t="inlineStr">
        <is>
          <t>Fixed costs ÷ contribution — how many you need each month to cover costs.</t>
        </is>
      </c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 ht="27.5" customHeight="1">
      <c r="A6" s="6" t="inlineStr">
        <is>
          <t>Operating break-even month</t>
        </is>
      </c>
      <c r="B6" s="23">
        <f>IFERROR(MATCH(TRUE,INDEX('Revenue Forecast'!$G$4:$G$15&gt;=0,0),0),"Beyond 12 months")</f>
        <v/>
      </c>
      <c r="C6" s="24" t="inlineStr">
        <is>
          <t>First month the monthly profit turns positive.</t>
        </is>
      </c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 ht="74" customHeight="1">
      <c r="A7" s="6" t="inlineStr">
        <is>
          <t>Payback within 12-month forecast</t>
        </is>
      </c>
      <c r="B7" s="23">
        <f>IFERROR(MATCH(TRUE,INDEX('Revenue Forecast'!$H$4:$H$15&gt;=0,0),0),"Beyond 12 months")</f>
        <v/>
      </c>
      <c r="C7" s="24" t="inlineStr">
        <is>
          <t>First month cumulative cash flow climbs back above zero within this 12-month forecast — the full payback (which may land later) is the Startup-payback figure on the Dashboard.</t>
        </is>
      </c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 ht="27.5" customHeight="1">
      <c r="A8" s="6" t="inlineStr">
        <is>
          <t>Year-1 cumulative profit</t>
        </is>
      </c>
      <c r="B8" s="18">
        <f>'Revenue Forecast'!$H$15</f>
        <v/>
      </c>
      <c r="C8" s="24" t="inlineStr">
        <is>
          <t>Where your cash position stands after 12 months.</t>
        </is>
      </c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  <row r="9" ht="27.5" customHeight="1">
      <c r="A9" s="6" t="inlineStr">
        <is>
          <t>Break-even revenue / month</t>
        </is>
      </c>
      <c r="B9" s="18">
        <f>B5*(Assumptions!$B$5)</f>
        <v/>
      </c>
      <c r="C9" s="24" t="inlineStr">
        <is>
          <t>Monthly sales needed to cover all costs.</t>
        </is>
      </c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</row>
    <row r="10" ht="43" customHeight="1">
      <c r="A10" s="6" t="inlineStr">
        <is>
          <t>Month-12 cushion (customers above break-even)</t>
        </is>
      </c>
      <c r="B10" s="23">
        <f>'Revenue Forecast'!$C$15-B5</f>
        <v/>
      </c>
      <c r="C10" s="24" t="inlineStr">
        <is>
          <t>How far the forecast clears the break-even line by month 12.</t>
        </is>
      </c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  <c r="AG24" s="2" t="n"/>
      <c r="AH24" s="2" t="n"/>
      <c r="AI24" s="2" t="n"/>
      <c r="AJ24" s="2" t="n"/>
      <c r="AK24" s="2" t="n"/>
      <c r="AL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</row>
    <row r="27" ht="24" customHeight="1">
      <c r="A27" s="11" t="inlineStr">
        <is>
          <t>▸  The month this line first rises above zero is when the business starts covering its costs.</t>
        </is>
      </c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  <c r="AG76" s="2" t="n"/>
      <c r="AH76" s="2" t="n"/>
      <c r="AI76" s="2" t="n"/>
      <c r="AJ76" s="2" t="n"/>
      <c r="AK76" s="2" t="n"/>
      <c r="AL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  <c r="AG77" s="2" t="n"/>
      <c r="AH77" s="2" t="n"/>
      <c r="AI77" s="2" t="n"/>
      <c r="AJ77" s="2" t="n"/>
      <c r="AK77" s="2" t="n"/>
      <c r="AL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  <c r="AG78" s="2" t="n"/>
      <c r="AH78" s="2" t="n"/>
      <c r="AI78" s="2" t="n"/>
      <c r="AJ78" s="2" t="n"/>
      <c r="AK78" s="2" t="n"/>
      <c r="AL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E79" s="2" t="n"/>
      <c r="AF79" s="2" t="n"/>
      <c r="AG79" s="2" t="n"/>
      <c r="AH79" s="2" t="n"/>
      <c r="AI79" s="2" t="n"/>
      <c r="AJ79" s="2" t="n"/>
      <c r="AK79" s="2" t="n"/>
      <c r="AL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  <c r="AG80" s="2" t="n"/>
      <c r="AH80" s="2" t="n"/>
      <c r="AI80" s="2" t="n"/>
      <c r="AJ80" s="2" t="n"/>
      <c r="AK80" s="2" t="n"/>
      <c r="AL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  <c r="AG81" s="2" t="n"/>
      <c r="AH81" s="2" t="n"/>
      <c r="AI81" s="2" t="n"/>
      <c r="AJ81" s="2" t="n"/>
      <c r="AK81" s="2" t="n"/>
      <c r="AL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  <c r="AG82" s="2" t="n"/>
      <c r="AH82" s="2" t="n"/>
      <c r="AI82" s="2" t="n"/>
      <c r="AJ82" s="2" t="n"/>
      <c r="AK82" s="2" t="n"/>
      <c r="AL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/>
      <c r="AK83" s="2" t="n"/>
      <c r="AL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/>
      <c r="AK90" s="2" t="n"/>
      <c r="AL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  <c r="AG91" s="2" t="n"/>
      <c r="AH91" s="2" t="n"/>
      <c r="AI91" s="2" t="n"/>
      <c r="AJ91" s="2" t="n"/>
      <c r="AK91" s="2" t="n"/>
      <c r="AL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/>
      <c r="AE92" s="2" t="n"/>
      <c r="AF92" s="2" t="n"/>
      <c r="AG92" s="2" t="n"/>
      <c r="AH92" s="2" t="n"/>
      <c r="AI92" s="2" t="n"/>
      <c r="AJ92" s="2" t="n"/>
      <c r="AK92" s="2" t="n"/>
      <c r="AL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/>
      <c r="AE93" s="2" t="n"/>
      <c r="AF93" s="2" t="n"/>
      <c r="AG93" s="2" t="n"/>
      <c r="AH93" s="2" t="n"/>
      <c r="AI93" s="2" t="n"/>
      <c r="AJ93" s="2" t="n"/>
      <c r="AK93" s="2" t="n"/>
      <c r="AL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  <c r="AG94" s="2" t="n"/>
      <c r="AH94" s="2" t="n"/>
      <c r="AI94" s="2" t="n"/>
      <c r="AJ94" s="2" t="n"/>
      <c r="AK94" s="2" t="n"/>
      <c r="AL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/>
      <c r="AE95" s="2" t="n"/>
      <c r="AF95" s="2" t="n"/>
      <c r="AG95" s="2" t="n"/>
      <c r="AH95" s="2" t="n"/>
      <c r="AI95" s="2" t="n"/>
      <c r="AJ95" s="2" t="n"/>
      <c r="AK95" s="2" t="n"/>
      <c r="AL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  <c r="AD96" s="2" t="n"/>
      <c r="AE96" s="2" t="n"/>
      <c r="AF96" s="2" t="n"/>
      <c r="AG96" s="2" t="n"/>
      <c r="AH96" s="2" t="n"/>
      <c r="AI96" s="2" t="n"/>
      <c r="AJ96" s="2" t="n"/>
      <c r="AK96" s="2" t="n"/>
      <c r="AL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  <c r="AD97" s="2" t="n"/>
      <c r="AE97" s="2" t="n"/>
      <c r="AF97" s="2" t="n"/>
      <c r="AG97" s="2" t="n"/>
      <c r="AH97" s="2" t="n"/>
      <c r="AI97" s="2" t="n"/>
      <c r="AJ97" s="2" t="n"/>
      <c r="AK97" s="2" t="n"/>
      <c r="AL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  <c r="AD98" s="2" t="n"/>
      <c r="AE98" s="2" t="n"/>
      <c r="AF98" s="2" t="n"/>
      <c r="AG98" s="2" t="n"/>
      <c r="AH98" s="2" t="n"/>
      <c r="AI98" s="2" t="n"/>
      <c r="AJ98" s="2" t="n"/>
      <c r="AK98" s="2" t="n"/>
      <c r="AL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E99" s="2" t="n"/>
      <c r="AF99" s="2" t="n"/>
      <c r="AG99" s="2" t="n"/>
      <c r="AH99" s="2" t="n"/>
      <c r="AI99" s="2" t="n"/>
      <c r="AJ99" s="2" t="n"/>
      <c r="AK99" s="2" t="n"/>
      <c r="AL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  <c r="AG100" s="2" t="n"/>
      <c r="AH100" s="2" t="n"/>
      <c r="AI100" s="2" t="n"/>
      <c r="AJ100" s="2" t="n"/>
      <c r="AK100" s="2" t="n"/>
      <c r="AL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  <c r="AD101" s="2" t="n"/>
      <c r="AE101" s="2" t="n"/>
      <c r="AF101" s="2" t="n"/>
      <c r="AG101" s="2" t="n"/>
      <c r="AH101" s="2" t="n"/>
      <c r="AI101" s="2" t="n"/>
      <c r="AJ101" s="2" t="n"/>
      <c r="AK101" s="2" t="n"/>
      <c r="AL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/>
      <c r="AE102" s="2" t="n"/>
      <c r="AF102" s="2" t="n"/>
      <c r="AG102" s="2" t="n"/>
      <c r="AH102" s="2" t="n"/>
      <c r="AI102" s="2" t="n"/>
      <c r="AJ102" s="2" t="n"/>
      <c r="AK102" s="2" t="n"/>
      <c r="AL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/>
      <c r="AE103" s="2" t="n"/>
      <c r="AF103" s="2" t="n"/>
      <c r="AG103" s="2" t="n"/>
      <c r="AH103" s="2" t="n"/>
      <c r="AI103" s="2" t="n"/>
      <c r="AJ103" s="2" t="n"/>
      <c r="AK103" s="2" t="n"/>
      <c r="AL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/>
      <c r="AE104" s="2" t="n"/>
      <c r="AF104" s="2" t="n"/>
      <c r="AG104" s="2" t="n"/>
      <c r="AH104" s="2" t="n"/>
      <c r="AI104" s="2" t="n"/>
      <c r="AJ104" s="2" t="n"/>
      <c r="AK104" s="2" t="n"/>
      <c r="AL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E105" s="2" t="n"/>
      <c r="AF105" s="2" t="n"/>
      <c r="AG105" s="2" t="n"/>
      <c r="AH105" s="2" t="n"/>
      <c r="AI105" s="2" t="n"/>
      <c r="AJ105" s="2" t="n"/>
      <c r="AK105" s="2" t="n"/>
      <c r="AL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  <c r="AD106" s="2" t="n"/>
      <c r="AE106" s="2" t="n"/>
      <c r="AF106" s="2" t="n"/>
      <c r="AG106" s="2" t="n"/>
      <c r="AH106" s="2" t="n"/>
      <c r="AI106" s="2" t="n"/>
      <c r="AJ106" s="2" t="n"/>
      <c r="AK106" s="2" t="n"/>
      <c r="AL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/>
      <c r="AE107" s="2" t="n"/>
      <c r="AF107" s="2" t="n"/>
      <c r="AG107" s="2" t="n"/>
      <c r="AH107" s="2" t="n"/>
      <c r="AI107" s="2" t="n"/>
      <c r="AJ107" s="2" t="n"/>
      <c r="AK107" s="2" t="n"/>
      <c r="AL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  <c r="AG108" s="2" t="n"/>
      <c r="AH108" s="2" t="n"/>
      <c r="AI108" s="2" t="n"/>
      <c r="AJ108" s="2" t="n"/>
      <c r="AK108" s="2" t="n"/>
      <c r="AL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  <c r="AG109" s="2" t="n"/>
      <c r="AH109" s="2" t="n"/>
      <c r="AI109" s="2" t="n"/>
      <c r="AJ109" s="2" t="n"/>
      <c r="AK109" s="2" t="n"/>
      <c r="AL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  <c r="AG110" s="2" t="n"/>
      <c r="AH110" s="2" t="n"/>
      <c r="AI110" s="2" t="n"/>
      <c r="AJ110" s="2" t="n"/>
      <c r="AK110" s="2" t="n"/>
      <c r="AL110" s="2" t="n"/>
    </row>
  </sheetData>
  <mergeCells count="3">
    <mergeCell ref="A1:C1"/>
    <mergeCell ref="A2:C2"/>
    <mergeCell ref="A27:F27"/>
  </mergeCell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Truenor</dc:creator>
  <dc:title>Truenor — SAMPLE Model · Document Translation &amp; Notary Navigation for Expats</dc:title>
  <dc:subject>Sample preview — the full 17-tab model ships with a paid Deep Dive</dc:subject>
  <dcterms:created xsi:type="dcterms:W3CDTF">2026-08-04T15:24:01Z</dcterms:created>
  <dcterms:modified xsi:type="dcterms:W3CDTF">2026-08-04T15:24:02Z</dcterms:modified>
</cp:coreProperties>
</file>